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1FE8572-05FD-4E66-A558-F0CB9D31E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JT 302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G17" i="1" s="1"/>
  <c r="D16" i="1"/>
  <c r="D14" i="1"/>
  <c r="D13" i="1"/>
  <c r="D12" i="1"/>
  <c r="G18" i="1"/>
  <c r="G16" i="1"/>
  <c r="G15" i="1"/>
  <c r="G14" i="1"/>
  <c r="G13" i="1"/>
  <c r="G12" i="1"/>
  <c r="G11" i="1"/>
  <c r="G10" i="1"/>
  <c r="G9" i="1"/>
  <c r="G8" i="1"/>
  <c r="G7" i="1"/>
  <c r="G6" i="1"/>
  <c r="E19" i="1"/>
  <c r="C19" i="1"/>
  <c r="F18" i="1"/>
  <c r="F16" i="1"/>
  <c r="F15" i="1"/>
  <c r="F14" i="1"/>
  <c r="F13" i="1"/>
  <c r="F12" i="1"/>
  <c r="F11" i="1"/>
  <c r="F10" i="1"/>
  <c r="F9" i="1"/>
  <c r="F8" i="1"/>
  <c r="F7" i="1"/>
  <c r="F6" i="1"/>
  <c r="F17" i="1" l="1"/>
  <c r="D19" i="1"/>
  <c r="G19" i="1"/>
  <c r="F19" i="1"/>
</calcChain>
</file>

<file path=xl/sharedStrings.xml><?xml version="1.0" encoding="utf-8"?>
<sst xmlns="http://schemas.openxmlformats.org/spreadsheetml/2006/main" count="24" uniqueCount="24">
  <si>
    <t xml:space="preserve">ИЗВЕШТАЈ О ИЗВРШЕЊУ БУЏЕТА </t>
  </si>
  <si>
    <t>КОРИСНИК: 30229 Основна јавна тужилаштва</t>
  </si>
  <si>
    <t>ЕКОНОМСКА КЛАСИФИКАЦИЈА</t>
  </si>
  <si>
    <t>БР.ЕК.КЛ.</t>
  </si>
  <si>
    <t>ИНИЦИЈАЛНА АПРОПРИЈАЦИЈА</t>
  </si>
  <si>
    <t>ТЕКУЋА АПРОПРИЈАЦИЈА</t>
  </si>
  <si>
    <t>ИЗВРШЕНО</t>
  </si>
  <si>
    <t>РАСПОЛОЖИВА АПРОПРИЈАЦИЈА</t>
  </si>
  <si>
    <t>ПРОЦЕНАТ ИЗВРШЕЊА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</si>
  <si>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</si>
  <si>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</si>
  <si>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</si>
  <si>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</si>
  <si>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</si>
  <si>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</si>
  <si>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</si>
  <si>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</si>
  <si>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</si>
  <si>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Материјал</t>
  </si>
  <si>
    <t>Порези,обавезне таксе и казне</t>
  </si>
  <si>
    <t>Новчане казне и пенали по решењу судова</t>
  </si>
  <si>
    <t>Накнаде штетеза повреде или штету нанету  од стране државних органа</t>
  </si>
  <si>
    <t>УКУПНО :</t>
  </si>
  <si>
    <t>01.01.2025.-30.09.2025.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</si>
</sst>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R_S_D_-;\-* #,##0.00\ _R_S_D_-;_-* &quot;-&quot;??\ _R_S_D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64" fontId="0" fillId="0" borderId="0" xfId="1" applyFont="1"/>
    <xf numFmtId="164" fontId="1" fillId="0" borderId="0" xfId="1" applyFont="1"/>
    <xf numFmtId="0" fontId="0" fillId="2" borderId="0" xfId="0" applyFill="1" applyAlignment="1">
      <alignment wrapText="1"/>
    </xf>
    <xf numFmtId="164" fontId="3" fillId="0" borderId="0" xfId="1" applyFont="1"/>
    <xf numFmtId="0" fontId="4" fillId="2" borderId="1" xfId="0" applyFont="1" applyFill="1" applyBorder="1"/>
    <xf numFmtId="164" fontId="5" fillId="0" borderId="1" xfId="1" applyFont="1" applyBorder="1"/>
    <xf numFmtId="4" fontId="5" fillId="2" borderId="1" xfId="0" applyNumberFormat="1" applyFont="1" applyFill="1" applyBorder="1"/>
    <xf numFmtId="0" fontId="4" fillId="0" borderId="0" xfId="0" applyFont="1"/>
    <xf numFmtId="164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selection activeCell="D18" sqref="D18"/>
    </sheetView>
  </sheetViews>
  <sheetFormatPr defaultRowHeight="15" x14ac:dyDescent="0.25"/>
  <cols>
    <col min="1" max="1" width="44.42578125" customWidth="1"/>
    <col min="2" max="2" width="11" customWidth="1"/>
    <col min="3" max="3" width="20.85546875" customWidth="1"/>
    <col min="4" max="4" width="20.28515625" customWidth="1"/>
    <col min="5" max="5" width="21.7109375" customWidth="1"/>
    <col min="6" max="6" width="20.28515625" customWidth="1"/>
    <col min="7" max="7" width="11.85546875" customWidth="1"/>
    <col min="11" max="11" width="19.7109375" style="8" customWidth="1"/>
    <col min="12" max="12" width="35.140625" style="8" customWidth="1"/>
  </cols>
  <sheetData>
    <row r="1" spans="1:12" x14ac:dyDescent="0.25">
      <c r="A1" s="1" t="s">
        <v>0</v>
      </c>
      <c r="B1" s="2"/>
      <c r="C1" s="3"/>
      <c r="D1" s="3"/>
      <c r="E1" s="3"/>
      <c r="F1" s="3"/>
      <c r="G1" s="3"/>
    </row>
    <row r="2" spans="1:12" x14ac:dyDescent="0.25">
      <c r="A2" t="s">
        <v>23</v>
      </c>
      <c r="C2" s="4"/>
      <c r="D2" s="4"/>
      <c r="E2" s="4"/>
      <c r="F2" s="4"/>
      <c r="G2" s="4"/>
    </row>
    <row r="3" spans="1:12" x14ac:dyDescent="0.25">
      <c r="A3" s="2" t="s">
        <v>1</v>
      </c>
      <c r="B3" s="2"/>
      <c r="C3" s="3"/>
      <c r="D3" s="3"/>
      <c r="E3" s="3"/>
      <c r="F3" s="3"/>
      <c r="G3" s="3"/>
    </row>
    <row r="4" spans="1:12" x14ac:dyDescent="0.25">
      <c r="C4" s="4"/>
      <c r="D4" s="4"/>
      <c r="E4" s="4"/>
      <c r="F4" s="4"/>
      <c r="G4" s="4"/>
    </row>
    <row r="5" spans="1:12" ht="30" x14ac:dyDescent="0.25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pans="1:12" x14ac:dyDescent="0.25">
      <c r="A6" t="s">
        <v>9</v>
      </c>
      <c r="B6">
        <v>411</v>
      </c>
      <c r="C6" s="8">
        <v>1616251000</v>
      </c>
      <c r="D6" s="8">
        <v>1616251000</v>
      </c>
      <c r="E6" s="8">
        <v>1192537645.3299999</v>
      </c>
      <c r="F6" s="8">
        <f t="shared" ref="F6:F19" si="0">D:D-E:E</f>
        <v>423713354.67000008</v>
      </c>
      <c r="G6" s="3">
        <f t="shared" ref="G6:G19" si="1">+E6/D6*100</f>
        <v>73.784186078152459</v>
      </c>
    </row>
    <row r="7" spans="1:12" x14ac:dyDescent="0.25">
      <c r="A7" s="2" t="s">
        <v>10</v>
      </c>
      <c r="B7" s="2">
        <v>412</v>
      </c>
      <c r="C7" s="8">
        <v>244913000</v>
      </c>
      <c r="D7" s="8">
        <v>244913000</v>
      </c>
      <c r="E7" s="8">
        <v>180660527.38999999</v>
      </c>
      <c r="F7" s="8">
        <f t="shared" si="0"/>
        <v>64252472.610000014</v>
      </c>
      <c r="G7" s="3">
        <f t="shared" si="1"/>
        <v>73.765184939141648</v>
      </c>
    </row>
    <row r="8" spans="1:12" x14ac:dyDescent="0.25">
      <c r="A8" t="s">
        <v>11</v>
      </c>
      <c r="B8">
        <v>413</v>
      </c>
      <c r="C8" s="8">
        <v>1495000</v>
      </c>
      <c r="D8" s="8">
        <v>1495000</v>
      </c>
      <c r="E8" s="8">
        <v>0</v>
      </c>
      <c r="F8" s="8">
        <f t="shared" si="0"/>
        <v>1495000</v>
      </c>
      <c r="G8" s="3">
        <f t="shared" si="1"/>
        <v>0</v>
      </c>
    </row>
    <row r="9" spans="1:12" x14ac:dyDescent="0.25">
      <c r="A9" s="2" t="s">
        <v>12</v>
      </c>
      <c r="B9" s="2">
        <v>414</v>
      </c>
      <c r="C9" s="8">
        <v>8000000</v>
      </c>
      <c r="D9" s="8">
        <v>8000000</v>
      </c>
      <c r="E9" s="9">
        <v>4002134.24</v>
      </c>
      <c r="F9" s="8">
        <f t="shared" si="0"/>
        <v>3997865.76</v>
      </c>
      <c r="G9" s="3">
        <f t="shared" si="1"/>
        <v>50.026678000000004</v>
      </c>
      <c r="K9" s="11"/>
    </row>
    <row r="10" spans="1:12" x14ac:dyDescent="0.25">
      <c r="A10" t="s">
        <v>13</v>
      </c>
      <c r="B10">
        <v>415</v>
      </c>
      <c r="C10" s="8">
        <v>23198000</v>
      </c>
      <c r="D10" s="8">
        <v>23198000</v>
      </c>
      <c r="E10" s="8">
        <v>15620946.67</v>
      </c>
      <c r="F10" s="8">
        <f t="shared" si="0"/>
        <v>7577053.3300000001</v>
      </c>
      <c r="G10" s="3">
        <f t="shared" si="1"/>
        <v>67.337471635485812</v>
      </c>
    </row>
    <row r="11" spans="1:12" x14ac:dyDescent="0.25">
      <c r="A11" s="2" t="s">
        <v>14</v>
      </c>
      <c r="B11" s="2">
        <v>416</v>
      </c>
      <c r="C11" s="8">
        <v>11800000</v>
      </c>
      <c r="D11" s="8">
        <v>11800000</v>
      </c>
      <c r="E11" s="8">
        <v>6333088.5499999998</v>
      </c>
      <c r="F11" s="8">
        <f t="shared" si="0"/>
        <v>5466911.4500000002</v>
      </c>
      <c r="G11" s="3">
        <f t="shared" si="1"/>
        <v>53.67024194915254</v>
      </c>
    </row>
    <row r="12" spans="1:12" x14ac:dyDescent="0.25">
      <c r="A12" t="s">
        <v>15</v>
      </c>
      <c r="B12">
        <v>421</v>
      </c>
      <c r="C12" s="8">
        <v>166999000</v>
      </c>
      <c r="D12" s="8">
        <f>166999000-26000</f>
        <v>166973000</v>
      </c>
      <c r="E12" s="8">
        <v>116166983.89</v>
      </c>
      <c r="F12" s="8">
        <f t="shared" si="0"/>
        <v>50806016.109999999</v>
      </c>
      <c r="G12" s="3">
        <f t="shared" si="1"/>
        <v>69.572316416426602</v>
      </c>
    </row>
    <row r="13" spans="1:12" x14ac:dyDescent="0.25">
      <c r="A13" s="2" t="s">
        <v>16</v>
      </c>
      <c r="B13" s="2">
        <v>422</v>
      </c>
      <c r="C13" s="8">
        <v>13000000</v>
      </c>
      <c r="D13" s="8">
        <f>13000000-1133000-413000</f>
        <v>11454000</v>
      </c>
      <c r="E13" s="8">
        <v>5517352.4299999997</v>
      </c>
      <c r="F13" s="8">
        <f t="shared" si="0"/>
        <v>5936647.5700000003</v>
      </c>
      <c r="G13" s="3">
        <f t="shared" si="1"/>
        <v>48.169656277283039</v>
      </c>
      <c r="L13" s="11"/>
    </row>
    <row r="14" spans="1:12" x14ac:dyDescent="0.25">
      <c r="A14" t="s">
        <v>17</v>
      </c>
      <c r="B14">
        <v>423</v>
      </c>
      <c r="C14" s="8">
        <v>1755884000</v>
      </c>
      <c r="D14" s="8">
        <f>1755884000-53000</f>
        <v>1755831000</v>
      </c>
      <c r="E14" s="8">
        <v>1680043260.0599999</v>
      </c>
      <c r="F14" s="8">
        <f t="shared" si="0"/>
        <v>75787739.940000057</v>
      </c>
      <c r="G14" s="3">
        <f t="shared" si="1"/>
        <v>95.683654068073736</v>
      </c>
    </row>
    <row r="15" spans="1:12" x14ac:dyDescent="0.25">
      <c r="A15" t="s">
        <v>18</v>
      </c>
      <c r="B15">
        <v>426</v>
      </c>
      <c r="C15" s="8">
        <v>87522000</v>
      </c>
      <c r="D15" s="8">
        <v>87522000</v>
      </c>
      <c r="E15" s="8">
        <v>47693420.890000001</v>
      </c>
      <c r="F15" s="8">
        <f t="shared" si="0"/>
        <v>39828579.109999999</v>
      </c>
      <c r="G15" s="3">
        <f t="shared" si="1"/>
        <v>54.493065617787529</v>
      </c>
    </row>
    <row r="16" spans="1:12" x14ac:dyDescent="0.25">
      <c r="A16" s="2" t="s">
        <v>19</v>
      </c>
      <c r="B16" s="2">
        <v>482</v>
      </c>
      <c r="C16" s="8">
        <v>2700000</v>
      </c>
      <c r="D16" s="8">
        <f>2700000-846000</f>
        <v>1854000</v>
      </c>
      <c r="E16" s="8">
        <v>876838.19</v>
      </c>
      <c r="F16" s="8">
        <f t="shared" si="0"/>
        <v>977161.81</v>
      </c>
      <c r="G16" s="3">
        <f t="shared" si="1"/>
        <v>47.294400755124059</v>
      </c>
    </row>
    <row r="17" spans="1:12" x14ac:dyDescent="0.25">
      <c r="A17" t="s">
        <v>20</v>
      </c>
      <c r="B17">
        <v>483</v>
      </c>
      <c r="C17" s="8">
        <v>120000000</v>
      </c>
      <c r="D17" s="8">
        <f>120000000+26000+1133000+413000+53000+846000</f>
        <v>122471000</v>
      </c>
      <c r="E17" s="8">
        <v>116986348.87</v>
      </c>
      <c r="F17" s="8">
        <f t="shared" si="0"/>
        <v>5484651.1299999952</v>
      </c>
      <c r="G17" s="3">
        <f t="shared" si="1"/>
        <v>95.521673596198283</v>
      </c>
    </row>
    <row r="18" spans="1:12" ht="29.25" customHeight="1" x14ac:dyDescent="0.25">
      <c r="A18" s="10" t="s">
        <v>21</v>
      </c>
      <c r="B18" s="2">
        <v>485</v>
      </c>
      <c r="C18" s="8">
        <v>1200000</v>
      </c>
      <c r="D18" s="8">
        <v>1200000</v>
      </c>
      <c r="E18" s="8">
        <v>566318.14</v>
      </c>
      <c r="F18" s="8">
        <f t="shared" si="0"/>
        <v>633681.86</v>
      </c>
      <c r="G18" s="3">
        <f t="shared" si="1"/>
        <v>47.193178333333336</v>
      </c>
    </row>
    <row r="19" spans="1:12" s="15" customFormat="1" x14ac:dyDescent="0.25">
      <c r="A19" s="12" t="s">
        <v>22</v>
      </c>
      <c r="B19" s="12"/>
      <c r="C19" s="13">
        <f>SUM(C6:C18)</f>
        <v>4052962000</v>
      </c>
      <c r="D19" s="13">
        <f t="shared" ref="D19:E19" si="2">SUM(D6:D18)</f>
        <v>4052962000</v>
      </c>
      <c r="E19" s="13">
        <f t="shared" si="2"/>
        <v>3367004864.6499996</v>
      </c>
      <c r="F19" s="13">
        <f t="shared" si="0"/>
        <v>685957135.35000038</v>
      </c>
      <c r="G19" s="14">
        <f t="shared" si="1"/>
        <v>83.075164895451763</v>
      </c>
      <c r="K19" s="16"/>
      <c r="L19" s="16"/>
    </row>
    <row r="20" spans="1:12" x14ac:dyDescent="0.25">
      <c r="L20" s="11"/>
    </row>
    <row r="25" spans="1:12" x14ac:dyDescent="0.25">
      <c r="K25" s="11"/>
    </row>
    <row r="26" spans="1:12" x14ac:dyDescent="0.25">
      <c r="L26" s="11"/>
    </row>
    <row r="31" spans="1:12" x14ac:dyDescent="0.25">
      <c r="K31" s="11"/>
    </row>
  </sheetData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OJT 30229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2025-10-17T12:15:50Z</dcterms:modified>
</cp:coreProperties>
</file>